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8495" windowHeight="11700" activeTab="1"/>
  </bookViews>
  <sheets>
    <sheet name="Mois #" sheetId="2" r:id="rId1"/>
    <sheet name="Mois (Avec TAHFIZ)" sheetId="8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37" i="8" l="1"/>
  <c r="B49" i="8" s="1"/>
  <c r="D49" i="8" s="1"/>
  <c r="E36" i="8"/>
  <c r="E35" i="8"/>
  <c r="E34" i="8"/>
  <c r="E33" i="8"/>
  <c r="E32" i="8"/>
  <c r="D9" i="8"/>
  <c r="B15" i="8" s="1"/>
  <c r="E8" i="8"/>
  <c r="E7" i="8"/>
  <c r="E6" i="8"/>
  <c r="D11" i="2"/>
  <c r="E11" i="2" s="1"/>
  <c r="D10" i="2"/>
  <c r="E10" i="2" s="1"/>
  <c r="E9" i="2"/>
  <c r="E8" i="2"/>
  <c r="E7" i="2"/>
  <c r="E6" i="2"/>
  <c r="B48" i="8" l="1"/>
  <c r="E37" i="8"/>
  <c r="B41" i="8" s="1"/>
  <c r="B40" i="8"/>
  <c r="F40" i="8" s="1"/>
  <c r="B43" i="8"/>
  <c r="F43" i="8" s="1"/>
  <c r="F44" i="8" s="1"/>
  <c r="E9" i="8"/>
  <c r="B13" i="8" s="1"/>
  <c r="D13" i="8" s="1"/>
  <c r="G15" i="8"/>
  <c r="G16" i="8" s="1"/>
  <c r="D15" i="8"/>
  <c r="D16" i="8" s="1"/>
  <c r="F15" i="8"/>
  <c r="F16" i="8" s="1"/>
  <c r="B20" i="8"/>
  <c r="B21" i="8"/>
  <c r="D21" i="8" s="1"/>
  <c r="B12" i="8"/>
  <c r="E12" i="2"/>
  <c r="B16" i="2" s="1"/>
  <c r="D16" i="2" s="1"/>
  <c r="D12" i="2"/>
  <c r="F16" i="2" l="1"/>
  <c r="D48" i="8"/>
  <c r="D50" i="8" s="1"/>
  <c r="C59" i="8" s="1"/>
  <c r="F48" i="8"/>
  <c r="F50" i="8" s="1"/>
  <c r="D41" i="8"/>
  <c r="F41" i="8"/>
  <c r="F42" i="8" s="1"/>
  <c r="F46" i="8" s="1"/>
  <c r="G40" i="8"/>
  <c r="D40" i="8"/>
  <c r="G48" i="8"/>
  <c r="G50" i="8" s="1"/>
  <c r="G41" i="8"/>
  <c r="G43" i="8"/>
  <c r="G44" i="8" s="1"/>
  <c r="D43" i="8"/>
  <c r="D44" i="8" s="1"/>
  <c r="G13" i="8"/>
  <c r="F13" i="8"/>
  <c r="F20" i="8"/>
  <c r="F22" i="8" s="1"/>
  <c r="D20" i="8"/>
  <c r="D22" i="8" s="1"/>
  <c r="G20" i="8"/>
  <c r="G22" i="8" s="1"/>
  <c r="G12" i="8"/>
  <c r="D12" i="8"/>
  <c r="D14" i="8" s="1"/>
  <c r="D18" i="8" s="1"/>
  <c r="F12" i="8"/>
  <c r="G16" i="2"/>
  <c r="B18" i="2"/>
  <c r="B15" i="2"/>
  <c r="B24" i="2"/>
  <c r="D24" i="2" s="1"/>
  <c r="B23" i="2"/>
  <c r="D42" i="8" l="1"/>
  <c r="D46" i="8" s="1"/>
  <c r="C58" i="8" s="1"/>
  <c r="F52" i="8"/>
  <c r="G42" i="8"/>
  <c r="G46" i="8" s="1"/>
  <c r="G52" i="8" s="1"/>
  <c r="G14" i="8"/>
  <c r="G18" i="8" s="1"/>
  <c r="G24" i="8" s="1"/>
  <c r="F14" i="8"/>
  <c r="F18" i="8" s="1"/>
  <c r="F24" i="8" s="1"/>
  <c r="D24" i="8"/>
  <c r="G15" i="2"/>
  <c r="G17" i="2" s="1"/>
  <c r="D15" i="2"/>
  <c r="D17" i="2" s="1"/>
  <c r="F15" i="2"/>
  <c r="F17" i="2" s="1"/>
  <c r="F23" i="2"/>
  <c r="F25" i="2" s="1"/>
  <c r="G23" i="2"/>
  <c r="G25" i="2" s="1"/>
  <c r="D23" i="2"/>
  <c r="D25" i="2" s="1"/>
  <c r="D18" i="2"/>
  <c r="D19" i="2" s="1"/>
  <c r="F18" i="2"/>
  <c r="F19" i="2" s="1"/>
  <c r="G18" i="2"/>
  <c r="G19" i="2" s="1"/>
  <c r="D52" i="8" l="1"/>
  <c r="D54" i="8"/>
  <c r="D21" i="2"/>
  <c r="C31" i="2" s="1"/>
  <c r="F21" i="2"/>
  <c r="F27" i="2" s="1"/>
  <c r="C32" i="2"/>
  <c r="D27" i="2"/>
  <c r="G21" i="2"/>
  <c r="G27" i="2" s="1"/>
</calcChain>
</file>

<file path=xl/sharedStrings.xml><?xml version="1.0" encoding="utf-8"?>
<sst xmlns="http://schemas.openxmlformats.org/spreadsheetml/2006/main" count="104" uniqueCount="34">
  <si>
    <t>NOM &amp; PRENOM</t>
  </si>
  <si>
    <t>MATRICULE  CNSS</t>
  </si>
  <si>
    <t>NOMBRE DE JOURS
TRAVAILLES</t>
  </si>
  <si>
    <t>SALAIRES BRUT PERCUS</t>
  </si>
  <si>
    <t>SANS LIMITATION
DE PLAFOND</t>
  </si>
  <si>
    <t>DANS LA LIMITE
DU PLAFOND</t>
  </si>
  <si>
    <t>TOTAL</t>
  </si>
  <si>
    <t>NATURE DES PRESTATIONS</t>
  </si>
  <si>
    <t>MASSES   SALARIALES</t>
  </si>
  <si>
    <t>TAUX</t>
  </si>
  <si>
    <t>MONTANT</t>
  </si>
  <si>
    <t>Allocations familliales</t>
  </si>
  <si>
    <t>Prestations sociales</t>
  </si>
  <si>
    <t>TOTAL DES COTISATIONS CNSS VERSEES</t>
  </si>
  <si>
    <t xml:space="preserve">                                 </t>
  </si>
  <si>
    <t>TFP</t>
  </si>
  <si>
    <t>TFP VERSEE</t>
  </si>
  <si>
    <t>MONTANT TOTAL DES VERSEMENTS A CNSS</t>
  </si>
  <si>
    <t>Participation AMO</t>
  </si>
  <si>
    <t>Cotisation AMO</t>
  </si>
  <si>
    <t>TOTAL DES COTISATIONS AMO VERSEES</t>
  </si>
  <si>
    <t>MONTANT GLOBAL DES VERSEMENTS</t>
  </si>
  <si>
    <t>Charge patronale</t>
  </si>
  <si>
    <t>Charge Salariale</t>
  </si>
  <si>
    <t>Paiement hors délai réglementaire</t>
  </si>
  <si>
    <r>
      <t xml:space="preserve"> </t>
    </r>
    <r>
      <rPr>
        <b/>
        <u/>
        <sz val="14"/>
        <color rgb="FFFF0000"/>
        <rFont val="Calibri"/>
        <family val="2"/>
        <scheme val="minor"/>
      </rPr>
      <t>Pour le régime général</t>
    </r>
    <r>
      <rPr>
        <b/>
        <sz val="14"/>
        <color theme="1"/>
        <rFont val="Calibri"/>
        <family val="2"/>
        <scheme val="minor"/>
      </rPr>
      <t xml:space="preserve"> : 3 % du montant des cotisations pour le premier mois ou fraction de mois de retard et 1% par mois supplémentaire.
 </t>
    </r>
    <r>
      <rPr>
        <b/>
        <u/>
        <sz val="14"/>
        <color rgb="FFFF0000"/>
        <rFont val="Calibri"/>
        <family val="2"/>
        <scheme val="minor"/>
      </rPr>
      <t>Pour le régime AMO</t>
    </r>
    <r>
      <rPr>
        <b/>
        <sz val="14"/>
        <color theme="1"/>
        <rFont val="Calibri"/>
        <family val="2"/>
        <scheme val="minor"/>
      </rPr>
      <t xml:space="preserve"> : 1% pour chaque mois de retard.</t>
    </r>
  </si>
  <si>
    <t>régime général</t>
  </si>
  <si>
    <t>régime AMO</t>
  </si>
  <si>
    <t>MONTANT GLOBAL DES VERSEMENTS (TAHFIZ Appliqué)</t>
  </si>
  <si>
    <t>#</t>
  </si>
  <si>
    <t>MOIS DE VERSEMENT :  ######</t>
  </si>
  <si>
    <t>Salariés Sans TAHFIZ</t>
  </si>
  <si>
    <t>Salariés avec TAHFIZ</t>
  </si>
  <si>
    <t>MOIS DE VERSEMENT :  #############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</si>
</sst>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1"/>
      <name val="Times New Roman"/>
      <family val="1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92D05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9" fontId="0" fillId="0" borderId="2" xfId="0" applyNumberFormat="1" applyBorder="1"/>
    <xf numFmtId="0" fontId="5" fillId="7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center" vertical="center"/>
    </xf>
    <xf numFmtId="3" fontId="5" fillId="10" borderId="1" xfId="0" applyNumberFormat="1" applyFont="1" applyFill="1" applyBorder="1" applyAlignment="1">
      <alignment horizontal="center" vertical="center" wrapText="1"/>
    </xf>
    <xf numFmtId="2" fontId="0" fillId="10" borderId="2" xfId="0" applyNumberForma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4" fontId="10" fillId="2" borderId="2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9" borderId="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top"/>
    </xf>
    <xf numFmtId="0" fontId="2" fillId="9" borderId="16" xfId="0" applyFont="1" applyFill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3" fontId="3" fillId="6" borderId="14" xfId="0" applyNumberFormat="1" applyFont="1" applyFill="1" applyBorder="1" applyAlignment="1">
      <alignment horizontal="center" vertical="center" wrapText="1"/>
    </xf>
    <xf numFmtId="3" fontId="3" fillId="6" borderId="11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 wrapText="1"/>
    </xf>
    <xf numFmtId="3" fontId="3" fillId="6" borderId="18" xfId="0" applyNumberFormat="1" applyFont="1" applyFill="1" applyBorder="1" applyAlignment="1">
      <alignment horizontal="center" vertical="center" wrapText="1"/>
    </xf>
    <xf numFmtId="3" fontId="3" fillId="6" borderId="2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SIER/BULETIN%20DE%20PAIE%20PAR%20YAMANI%20%20NV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A SAVOIR"/>
      <sheetName val="PARAMETRAGE"/>
      <sheetName val="FICHE SALARIES"/>
      <sheetName val="CALCUL SB &amp; HS"/>
      <sheetName val="PAIE"/>
      <sheetName val="LIVRE PAIE "/>
      <sheetName val="CNSS"/>
    </sheetNames>
    <sheetDataSet>
      <sheetData sheetId="0"/>
      <sheetData sheetId="1"/>
      <sheetData sheetId="2"/>
      <sheetData sheetId="3">
        <row r="6">
          <cell r="K6">
            <v>0</v>
          </cell>
        </row>
      </sheetData>
      <sheetData sheetId="4">
        <row r="6">
          <cell r="R6">
            <v>0</v>
          </cell>
        </row>
        <row r="100">
          <cell r="R100">
            <v>0</v>
          </cell>
        </row>
        <row r="101">
          <cell r="R101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G7" sqref="G7"/>
    </sheetView>
  </sheetViews>
  <sheetFormatPr defaultColWidth="11.42578125" defaultRowHeight="15" x14ac:dyDescent="0.25"/>
  <cols>
    <col min="1" max="1" width="37.28515625" customWidth="1"/>
    <col min="2" max="2" width="25.5703125" customWidth="1"/>
    <col min="3" max="3" width="23.28515625" customWidth="1"/>
    <col min="4" max="4" width="27.5703125" customWidth="1"/>
    <col min="5" max="5" width="23.140625" customWidth="1"/>
    <col min="6" max="6" width="22" customWidth="1"/>
    <col min="7" max="7" width="23" customWidth="1"/>
  </cols>
  <sheetData>
    <row r="2" spans="1:7" x14ac:dyDescent="0.25">
      <c r="A2" s="22"/>
      <c r="B2" s="22"/>
      <c r="C2" s="22"/>
    </row>
    <row r="3" spans="1:7" ht="18.75" customHeight="1" x14ac:dyDescent="0.25">
      <c r="A3" s="22"/>
      <c r="B3" s="22"/>
      <c r="C3" s="23"/>
      <c r="D3" s="52" t="s">
        <v>33</v>
      </c>
      <c r="E3" s="52"/>
    </row>
    <row r="4" spans="1:7" ht="15.75" x14ac:dyDescent="0.25">
      <c r="A4" s="53" t="s">
        <v>0</v>
      </c>
      <c r="B4" s="54" t="s">
        <v>1</v>
      </c>
      <c r="C4" s="53" t="s">
        <v>2</v>
      </c>
      <c r="D4" s="55" t="s">
        <v>3</v>
      </c>
      <c r="E4" s="55"/>
    </row>
    <row r="5" spans="1:7" ht="94.5" customHeight="1" x14ac:dyDescent="0.25">
      <c r="A5" s="53"/>
      <c r="B5" s="54"/>
      <c r="C5" s="53"/>
      <c r="D5" s="21" t="s">
        <v>4</v>
      </c>
      <c r="E5" s="21" t="s">
        <v>5</v>
      </c>
    </row>
    <row r="6" spans="1:7" x14ac:dyDescent="0.25">
      <c r="A6" s="41" t="s">
        <v>29</v>
      </c>
      <c r="B6" s="2">
        <v>1</v>
      </c>
      <c r="C6" s="3">
        <v>0</v>
      </c>
      <c r="D6" s="4">
        <v>0</v>
      </c>
      <c r="E6" s="5">
        <f>IF(D6&gt;=6000,6000,D6)</f>
        <v>0</v>
      </c>
      <c r="G6">
        <v>0</v>
      </c>
    </row>
    <row r="7" spans="1:7" x14ac:dyDescent="0.25">
      <c r="A7" s="41" t="s">
        <v>29</v>
      </c>
      <c r="B7" s="2">
        <v>2</v>
      </c>
      <c r="C7" s="3">
        <v>0</v>
      </c>
      <c r="D7" s="4">
        <v>0</v>
      </c>
      <c r="E7" s="5">
        <f t="shared" ref="E7:E11" si="0">IF(D7&gt;=6000,6000,D7)</f>
        <v>0</v>
      </c>
    </row>
    <row r="8" spans="1:7" x14ac:dyDescent="0.25">
      <c r="A8" s="41" t="s">
        <v>29</v>
      </c>
      <c r="B8" s="2">
        <v>3</v>
      </c>
      <c r="C8" s="3">
        <v>0</v>
      </c>
      <c r="D8" s="4">
        <v>0</v>
      </c>
      <c r="E8" s="5">
        <f t="shared" si="0"/>
        <v>0</v>
      </c>
    </row>
    <row r="9" spans="1:7" x14ac:dyDescent="0.25">
      <c r="A9" s="41" t="s">
        <v>29</v>
      </c>
      <c r="B9" s="2">
        <v>4</v>
      </c>
      <c r="C9" s="3">
        <v>0</v>
      </c>
      <c r="D9" s="4">
        <v>0</v>
      </c>
      <c r="E9" s="5">
        <f t="shared" si="0"/>
        <v>0</v>
      </c>
    </row>
    <row r="10" spans="1:7" x14ac:dyDescent="0.25">
      <c r="A10" s="41" t="s">
        <v>29</v>
      </c>
      <c r="B10" s="2">
        <v>5</v>
      </c>
      <c r="C10" s="3">
        <v>0</v>
      </c>
      <c r="D10" s="4">
        <f>'[1]CALCUL SB &amp; HS'!R100</f>
        <v>0</v>
      </c>
      <c r="E10" s="5">
        <f t="shared" si="0"/>
        <v>0</v>
      </c>
    </row>
    <row r="11" spans="1:7" x14ac:dyDescent="0.25">
      <c r="A11" s="41" t="s">
        <v>29</v>
      </c>
      <c r="B11" s="2">
        <v>6</v>
      </c>
      <c r="C11" s="3">
        <v>0</v>
      </c>
      <c r="D11" s="4">
        <f>'[1]CALCUL SB &amp; HS'!R101</f>
        <v>0</v>
      </c>
      <c r="E11" s="5">
        <f t="shared" si="0"/>
        <v>0</v>
      </c>
    </row>
    <row r="12" spans="1:7" x14ac:dyDescent="0.25">
      <c r="A12" s="56" t="s">
        <v>6</v>
      </c>
      <c r="B12" s="56"/>
      <c r="C12" s="6"/>
      <c r="D12" s="4">
        <f>SUM(D6:D11)</f>
        <v>0</v>
      </c>
      <c r="E12" s="4">
        <f>SUM(E6:E11)</f>
        <v>0</v>
      </c>
    </row>
    <row r="13" spans="1:7" x14ac:dyDescent="0.25">
      <c r="A13" s="24"/>
      <c r="B13" s="25"/>
      <c r="C13" s="26"/>
      <c r="D13" s="26"/>
      <c r="E13" s="27"/>
    </row>
    <row r="14" spans="1:7" ht="20.25" customHeight="1" x14ac:dyDescent="0.25">
      <c r="A14" s="36" t="s">
        <v>7</v>
      </c>
      <c r="B14" s="37" t="s">
        <v>8</v>
      </c>
      <c r="C14" s="36" t="s">
        <v>9</v>
      </c>
      <c r="D14" s="36" t="s">
        <v>10</v>
      </c>
      <c r="E14" s="27"/>
      <c r="F14" s="19" t="s">
        <v>22</v>
      </c>
      <c r="G14" s="19" t="s">
        <v>23</v>
      </c>
    </row>
    <row r="15" spans="1:7" ht="18.75" x14ac:dyDescent="0.25">
      <c r="A15" s="7" t="s">
        <v>11</v>
      </c>
      <c r="B15" s="8">
        <f>+D12</f>
        <v>0</v>
      </c>
      <c r="C15" s="9">
        <v>6.4000000000000001E-2</v>
      </c>
      <c r="D15" s="5">
        <f>+B15*C15</f>
        <v>0</v>
      </c>
      <c r="E15" s="27"/>
      <c r="F15" s="14">
        <f>B15*6.4%</f>
        <v>0</v>
      </c>
      <c r="G15" s="14">
        <f>B15*0</f>
        <v>0</v>
      </c>
    </row>
    <row r="16" spans="1:7" ht="18.75" x14ac:dyDescent="0.25">
      <c r="A16" s="7" t="s">
        <v>12</v>
      </c>
      <c r="B16" s="8">
        <f>+E12</f>
        <v>0</v>
      </c>
      <c r="C16" s="9">
        <v>0.1346</v>
      </c>
      <c r="D16" s="5">
        <f>+B16*C16</f>
        <v>0</v>
      </c>
      <c r="E16" s="26"/>
      <c r="F16" s="14">
        <f>B16*8.98%</f>
        <v>0</v>
      </c>
      <c r="G16" s="14">
        <f>B16*4.48%</f>
        <v>0</v>
      </c>
    </row>
    <row r="17" spans="1:9" x14ac:dyDescent="0.25">
      <c r="A17" s="42" t="s">
        <v>13</v>
      </c>
      <c r="B17" s="42"/>
      <c r="C17" s="42"/>
      <c r="D17" s="5">
        <f>+D15+D16</f>
        <v>0</v>
      </c>
      <c r="E17" s="26" t="s">
        <v>14</v>
      </c>
      <c r="F17" s="16">
        <f>F15+F16</f>
        <v>0</v>
      </c>
      <c r="G17" s="16">
        <f>G15+G16</f>
        <v>0</v>
      </c>
    </row>
    <row r="18" spans="1:9" x14ac:dyDescent="0.25">
      <c r="A18" s="10" t="s">
        <v>15</v>
      </c>
      <c r="B18" s="8">
        <f>+D12</f>
        <v>0</v>
      </c>
      <c r="C18" s="9">
        <v>1.6E-2</v>
      </c>
      <c r="D18" s="5">
        <f>+B18*C18</f>
        <v>0</v>
      </c>
      <c r="E18" s="26"/>
      <c r="F18" s="14">
        <f>B18*1.6%</f>
        <v>0</v>
      </c>
      <c r="G18" s="14">
        <f>B18*0</f>
        <v>0</v>
      </c>
    </row>
    <row r="19" spans="1:9" x14ac:dyDescent="0.25">
      <c r="A19" s="42" t="s">
        <v>16</v>
      </c>
      <c r="B19" s="42"/>
      <c r="C19" s="42"/>
      <c r="D19" s="5">
        <f>+D18</f>
        <v>0</v>
      </c>
      <c r="E19" s="26" t="s">
        <v>14</v>
      </c>
      <c r="F19" s="16">
        <f>F18</f>
        <v>0</v>
      </c>
      <c r="G19" s="16">
        <f>G18</f>
        <v>0</v>
      </c>
    </row>
    <row r="20" spans="1:9" x14ac:dyDescent="0.25">
      <c r="A20" s="28"/>
      <c r="B20" s="29"/>
      <c r="C20" s="30"/>
      <c r="D20" s="31"/>
      <c r="E20" s="32"/>
      <c r="F20" s="15"/>
      <c r="G20" s="15"/>
    </row>
    <row r="21" spans="1:9" x14ac:dyDescent="0.25">
      <c r="A21" s="42" t="s">
        <v>17</v>
      </c>
      <c r="B21" s="42"/>
      <c r="C21" s="42"/>
      <c r="D21" s="5">
        <f>+D17+D19</f>
        <v>0</v>
      </c>
      <c r="E21" s="32"/>
      <c r="F21" s="38">
        <f>F17+F19</f>
        <v>0</v>
      </c>
      <c r="G21" s="38">
        <f>G17+G19</f>
        <v>0</v>
      </c>
    </row>
    <row r="22" spans="1:9" x14ac:dyDescent="0.25">
      <c r="A22" s="28"/>
      <c r="B22" s="29"/>
      <c r="C22" s="30"/>
      <c r="D22" s="31"/>
      <c r="E22" s="32"/>
      <c r="F22" s="33"/>
      <c r="G22" s="33"/>
    </row>
    <row r="23" spans="1:9" x14ac:dyDescent="0.25">
      <c r="A23" s="10" t="s">
        <v>18</v>
      </c>
      <c r="B23" s="8">
        <f>+D12</f>
        <v>0</v>
      </c>
      <c r="C23" s="9">
        <v>1.8499999999999999E-2</v>
      </c>
      <c r="D23" s="5">
        <f>+B23*C23</f>
        <v>0</v>
      </c>
      <c r="E23" s="26"/>
      <c r="F23" s="50">
        <f>B23*4.11%</f>
        <v>0</v>
      </c>
      <c r="G23" s="50">
        <f>B23*2.26%</f>
        <v>0</v>
      </c>
    </row>
    <row r="24" spans="1:9" x14ac:dyDescent="0.25">
      <c r="A24" s="10" t="s">
        <v>19</v>
      </c>
      <c r="B24" s="8">
        <f>+D12</f>
        <v>0</v>
      </c>
      <c r="C24" s="9">
        <v>4.5199999999999997E-2</v>
      </c>
      <c r="D24" s="5">
        <f>+B24*C24</f>
        <v>0</v>
      </c>
      <c r="E24" s="26"/>
      <c r="F24" s="51"/>
      <c r="G24" s="51"/>
    </row>
    <row r="25" spans="1:9" x14ac:dyDescent="0.25">
      <c r="A25" s="42" t="s">
        <v>20</v>
      </c>
      <c r="B25" s="42"/>
      <c r="C25" s="42"/>
      <c r="D25" s="5">
        <f>SUM(D23:D24)</f>
        <v>0</v>
      </c>
      <c r="E25" s="26" t="s">
        <v>14</v>
      </c>
      <c r="F25" s="16">
        <f>F23</f>
        <v>0</v>
      </c>
      <c r="G25" s="16">
        <f>G23</f>
        <v>0</v>
      </c>
    </row>
    <row r="26" spans="1:9" x14ac:dyDescent="0.25">
      <c r="A26" s="12"/>
      <c r="B26" s="12"/>
      <c r="C26" s="12"/>
      <c r="D26" s="11"/>
      <c r="E26" s="32"/>
      <c r="F26" s="15"/>
      <c r="G26" s="15"/>
    </row>
    <row r="27" spans="1:9" x14ac:dyDescent="0.25">
      <c r="A27" s="42" t="s">
        <v>21</v>
      </c>
      <c r="B27" s="42"/>
      <c r="C27" s="42"/>
      <c r="D27" s="35">
        <f>+D25+D21</f>
        <v>0</v>
      </c>
      <c r="E27" s="32"/>
      <c r="F27" s="17">
        <f>F21+F25</f>
        <v>0</v>
      </c>
      <c r="G27" s="17">
        <f>G21+G25</f>
        <v>0</v>
      </c>
    </row>
    <row r="28" spans="1:9" x14ac:dyDescent="0.25">
      <c r="A28" s="32"/>
      <c r="B28" s="32"/>
      <c r="C28" s="32"/>
      <c r="D28" s="31"/>
      <c r="E28" s="32"/>
      <c r="F28" s="34"/>
      <c r="G28" s="34"/>
      <c r="H28" s="22"/>
      <c r="I28" s="22"/>
    </row>
    <row r="29" spans="1:9" x14ac:dyDescent="0.25">
      <c r="A29" s="32"/>
      <c r="B29" s="32"/>
      <c r="C29" s="32"/>
      <c r="D29" s="31"/>
      <c r="E29" s="32"/>
      <c r="F29" s="34"/>
      <c r="G29" s="34"/>
      <c r="H29" s="22"/>
      <c r="I29" s="22"/>
    </row>
    <row r="30" spans="1:9" ht="21" x14ac:dyDescent="0.35">
      <c r="B30" s="43" t="s">
        <v>24</v>
      </c>
      <c r="C30" s="43"/>
      <c r="E30" s="22"/>
      <c r="F30" s="22"/>
      <c r="G30" s="22"/>
      <c r="H30" s="22"/>
      <c r="I30" s="22"/>
    </row>
    <row r="31" spans="1:9" ht="20.25" customHeight="1" x14ac:dyDescent="0.3">
      <c r="A31" s="20" t="s">
        <v>26</v>
      </c>
      <c r="B31" s="18">
        <v>0.03</v>
      </c>
      <c r="C31" s="13">
        <f>D21*B31</f>
        <v>0</v>
      </c>
      <c r="E31" s="22"/>
      <c r="F31" s="22"/>
      <c r="G31" s="22"/>
      <c r="H31" s="22"/>
      <c r="I31" s="22"/>
    </row>
    <row r="32" spans="1:9" ht="21" customHeight="1" x14ac:dyDescent="0.3">
      <c r="A32" s="20" t="s">
        <v>27</v>
      </c>
      <c r="B32" s="18">
        <v>0.01</v>
      </c>
      <c r="C32" s="13">
        <f>B32*D25</f>
        <v>0</v>
      </c>
      <c r="E32" s="22"/>
      <c r="F32" s="22"/>
      <c r="G32" s="22"/>
      <c r="H32" s="22"/>
      <c r="I32" s="22"/>
    </row>
    <row r="33" spans="2:6" ht="15.75" thickBot="1" x14ac:dyDescent="0.3"/>
    <row r="34" spans="2:6" ht="23.25" customHeight="1" x14ac:dyDescent="0.25">
      <c r="B34" s="44" t="s">
        <v>25</v>
      </c>
      <c r="C34" s="45"/>
      <c r="D34" s="45"/>
      <c r="E34" s="45"/>
      <c r="F34" s="46"/>
    </row>
    <row r="35" spans="2:6" ht="37.5" customHeight="1" thickBot="1" x14ac:dyDescent="0.3">
      <c r="B35" s="47"/>
      <c r="C35" s="48"/>
      <c r="D35" s="48"/>
      <c r="E35" s="48"/>
      <c r="F35" s="49"/>
    </row>
  </sheetData>
  <mergeCells count="15">
    <mergeCell ref="G23:G24"/>
    <mergeCell ref="A25:C25"/>
    <mergeCell ref="D3:E3"/>
    <mergeCell ref="A4:A5"/>
    <mergeCell ref="B4:B5"/>
    <mergeCell ref="C4:C5"/>
    <mergeCell ref="D4:E4"/>
    <mergeCell ref="A12:B12"/>
    <mergeCell ref="A27:C27"/>
    <mergeCell ref="B30:C30"/>
    <mergeCell ref="B34:F35"/>
    <mergeCell ref="A17:C17"/>
    <mergeCell ref="A19:C19"/>
    <mergeCell ref="A21:C21"/>
    <mergeCell ref="F23:F24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zoomScale="90" zoomScaleNormal="90" workbookViewId="0">
      <selection activeCell="J38" sqref="J38"/>
    </sheetView>
  </sheetViews>
  <sheetFormatPr defaultColWidth="11.42578125" defaultRowHeight="15" x14ac:dyDescent="0.25"/>
  <cols>
    <col min="1" max="1" width="37.28515625" customWidth="1"/>
    <col min="2" max="2" width="25.5703125" customWidth="1"/>
    <col min="3" max="3" width="23.28515625" customWidth="1"/>
    <col min="4" max="4" width="27.5703125" customWidth="1"/>
    <col min="5" max="5" width="23.140625" customWidth="1"/>
    <col min="6" max="6" width="22" customWidth="1"/>
    <col min="7" max="7" width="23" customWidth="1"/>
  </cols>
  <sheetData>
    <row r="2" spans="1:7" x14ac:dyDescent="0.25">
      <c r="A2" s="22"/>
      <c r="B2" s="22"/>
      <c r="C2" s="22"/>
    </row>
    <row r="3" spans="1:7" ht="18.75" customHeight="1" x14ac:dyDescent="0.25">
      <c r="A3" s="80" t="s">
        <v>31</v>
      </c>
      <c r="B3" s="81"/>
      <c r="C3" s="82"/>
      <c r="D3" s="52" t="s">
        <v>30</v>
      </c>
      <c r="E3" s="52"/>
    </row>
    <row r="4" spans="1:7" ht="15.75" x14ac:dyDescent="0.25">
      <c r="A4" s="53" t="s">
        <v>0</v>
      </c>
      <c r="B4" s="54" t="s">
        <v>1</v>
      </c>
      <c r="C4" s="53" t="s">
        <v>2</v>
      </c>
      <c r="D4" s="55" t="s">
        <v>3</v>
      </c>
      <c r="E4" s="55"/>
    </row>
    <row r="5" spans="1:7" ht="94.5" customHeight="1" x14ac:dyDescent="0.25">
      <c r="A5" s="53"/>
      <c r="B5" s="54"/>
      <c r="C5" s="53"/>
      <c r="D5" s="39" t="s">
        <v>4</v>
      </c>
      <c r="E5" s="39" t="s">
        <v>5</v>
      </c>
    </row>
    <row r="6" spans="1:7" x14ac:dyDescent="0.25">
      <c r="A6" s="41" t="s">
        <v>29</v>
      </c>
      <c r="B6" s="2">
        <v>5</v>
      </c>
      <c r="C6" s="3">
        <v>26</v>
      </c>
      <c r="D6" s="4">
        <v>0</v>
      </c>
      <c r="E6" s="5">
        <f>IF(D6&gt;=6000,6000,D6)</f>
        <v>0</v>
      </c>
    </row>
    <row r="7" spans="1:7" x14ac:dyDescent="0.25">
      <c r="A7" s="41" t="s">
        <v>29</v>
      </c>
      <c r="B7" s="2">
        <v>2</v>
      </c>
      <c r="C7" s="3">
        <v>26</v>
      </c>
      <c r="D7" s="4">
        <v>0</v>
      </c>
      <c r="E7" s="5">
        <f t="shared" ref="E7:E8" si="0">IF(D7&gt;=6000,6000,D7)</f>
        <v>0</v>
      </c>
    </row>
    <row r="8" spans="1:7" x14ac:dyDescent="0.25">
      <c r="A8" s="1"/>
      <c r="B8" s="2"/>
      <c r="C8" s="3"/>
      <c r="D8" s="4"/>
      <c r="E8" s="5">
        <f t="shared" si="0"/>
        <v>0</v>
      </c>
    </row>
    <row r="9" spans="1:7" x14ac:dyDescent="0.25">
      <c r="A9" s="56" t="s">
        <v>6</v>
      </c>
      <c r="B9" s="56"/>
      <c r="C9" s="6"/>
      <c r="D9" s="4">
        <f>SUM(D6:D8)</f>
        <v>0</v>
      </c>
      <c r="E9" s="4">
        <f>SUM(E6:E8)</f>
        <v>0</v>
      </c>
    </row>
    <row r="10" spans="1:7" x14ac:dyDescent="0.25">
      <c r="A10" s="24"/>
      <c r="B10" s="25"/>
      <c r="C10" s="26"/>
      <c r="D10" s="26"/>
      <c r="E10" s="27"/>
    </row>
    <row r="11" spans="1:7" ht="20.25" customHeight="1" x14ac:dyDescent="0.25">
      <c r="A11" s="36" t="s">
        <v>7</v>
      </c>
      <c r="B11" s="37" t="s">
        <v>8</v>
      </c>
      <c r="C11" s="36" t="s">
        <v>9</v>
      </c>
      <c r="D11" s="36" t="s">
        <v>10</v>
      </c>
      <c r="E11" s="27"/>
      <c r="F11" s="19" t="s">
        <v>22</v>
      </c>
      <c r="G11" s="19" t="s">
        <v>23</v>
      </c>
    </row>
    <row r="12" spans="1:7" ht="18.75" x14ac:dyDescent="0.25">
      <c r="A12" s="7" t="s">
        <v>11</v>
      </c>
      <c r="B12" s="8">
        <f>+D9</f>
        <v>0</v>
      </c>
      <c r="C12" s="9">
        <v>6.4000000000000001E-2</v>
      </c>
      <c r="D12" s="5">
        <f>+B12*C12</f>
        <v>0</v>
      </c>
      <c r="E12" s="27"/>
      <c r="F12" s="14">
        <f>B12*6.4%</f>
        <v>0</v>
      </c>
      <c r="G12" s="14">
        <f>B12*0</f>
        <v>0</v>
      </c>
    </row>
    <row r="13" spans="1:7" ht="18.75" x14ac:dyDescent="0.25">
      <c r="A13" s="7" t="s">
        <v>12</v>
      </c>
      <c r="B13" s="8">
        <f>+E9</f>
        <v>0</v>
      </c>
      <c r="C13" s="9">
        <v>0.1346</v>
      </c>
      <c r="D13" s="5">
        <f>+B13*C13</f>
        <v>0</v>
      </c>
      <c r="E13" s="26"/>
      <c r="F13" s="14">
        <f>B13*8.98%</f>
        <v>0</v>
      </c>
      <c r="G13" s="14">
        <f>B13*4.48%</f>
        <v>0</v>
      </c>
    </row>
    <row r="14" spans="1:7" x14ac:dyDescent="0.25">
      <c r="A14" s="42" t="s">
        <v>13</v>
      </c>
      <c r="B14" s="42"/>
      <c r="C14" s="42"/>
      <c r="D14" s="5">
        <f>+D12+D13</f>
        <v>0</v>
      </c>
      <c r="E14" s="26" t="s">
        <v>14</v>
      </c>
      <c r="F14" s="16">
        <f>F12+F13</f>
        <v>0</v>
      </c>
      <c r="G14" s="16">
        <f>G12+G13</f>
        <v>0</v>
      </c>
    </row>
    <row r="15" spans="1:7" x14ac:dyDescent="0.25">
      <c r="A15" s="10" t="s">
        <v>15</v>
      </c>
      <c r="B15" s="8">
        <f>+D9</f>
        <v>0</v>
      </c>
      <c r="C15" s="9">
        <v>1.6E-2</v>
      </c>
      <c r="D15" s="5">
        <f>+B15*C15</f>
        <v>0</v>
      </c>
      <c r="E15" s="26"/>
      <c r="F15" s="14">
        <f>B15*1.6%</f>
        <v>0</v>
      </c>
      <c r="G15" s="14">
        <f>B15*0</f>
        <v>0</v>
      </c>
    </row>
    <row r="16" spans="1:7" x14ac:dyDescent="0.25">
      <c r="A16" s="42" t="s">
        <v>16</v>
      </c>
      <c r="B16" s="42"/>
      <c r="C16" s="42"/>
      <c r="D16" s="5">
        <f>+D15</f>
        <v>0</v>
      </c>
      <c r="E16" s="26" t="s">
        <v>14</v>
      </c>
      <c r="F16" s="16">
        <f>F15</f>
        <v>0</v>
      </c>
      <c r="G16" s="16">
        <f>G15</f>
        <v>0</v>
      </c>
    </row>
    <row r="17" spans="1:9" x14ac:dyDescent="0.25">
      <c r="A17" s="28"/>
      <c r="B17" s="29"/>
      <c r="C17" s="30"/>
      <c r="D17" s="31"/>
      <c r="E17" s="32"/>
      <c r="F17" s="15"/>
      <c r="G17" s="15"/>
    </row>
    <row r="18" spans="1:9" x14ac:dyDescent="0.25">
      <c r="A18" s="42" t="s">
        <v>17</v>
      </c>
      <c r="B18" s="42"/>
      <c r="C18" s="42"/>
      <c r="D18" s="5">
        <f>+D14+D16</f>
        <v>0</v>
      </c>
      <c r="E18" s="32"/>
      <c r="F18" s="38">
        <f>F14+F16</f>
        <v>0</v>
      </c>
      <c r="G18" s="38">
        <f>G14+G16</f>
        <v>0</v>
      </c>
    </row>
    <row r="19" spans="1:9" x14ac:dyDescent="0.25">
      <c r="A19" s="28"/>
      <c r="B19" s="29"/>
      <c r="C19" s="30"/>
      <c r="D19" s="31"/>
      <c r="E19" s="32"/>
      <c r="F19" s="33"/>
      <c r="G19" s="33"/>
    </row>
    <row r="20" spans="1:9" x14ac:dyDescent="0.25">
      <c r="A20" s="10" t="s">
        <v>18</v>
      </c>
      <c r="B20" s="8">
        <f>+D9</f>
        <v>0</v>
      </c>
      <c r="C20" s="9">
        <v>1.8499999999999999E-2</v>
      </c>
      <c r="D20" s="5">
        <f>+B20*C20</f>
        <v>0</v>
      </c>
      <c r="E20" s="26"/>
      <c r="F20" s="50">
        <f>B20*4.11%</f>
        <v>0</v>
      </c>
      <c r="G20" s="50">
        <f>B20*2.26%</f>
        <v>0</v>
      </c>
    </row>
    <row r="21" spans="1:9" x14ac:dyDescent="0.25">
      <c r="A21" s="10" t="s">
        <v>19</v>
      </c>
      <c r="B21" s="8">
        <f>+D9</f>
        <v>0</v>
      </c>
      <c r="C21" s="9">
        <v>4.5199999999999997E-2</v>
      </c>
      <c r="D21" s="5">
        <f>+B21*C21</f>
        <v>0</v>
      </c>
      <c r="E21" s="26"/>
      <c r="F21" s="51"/>
      <c r="G21" s="51"/>
    </row>
    <row r="22" spans="1:9" x14ac:dyDescent="0.25">
      <c r="A22" s="42" t="s">
        <v>20</v>
      </c>
      <c r="B22" s="42"/>
      <c r="C22" s="42"/>
      <c r="D22" s="5">
        <f>SUM(D20:D21)</f>
        <v>0</v>
      </c>
      <c r="E22" s="26" t="s">
        <v>14</v>
      </c>
      <c r="F22" s="16">
        <f>F20</f>
        <v>0</v>
      </c>
      <c r="G22" s="16">
        <f>G20</f>
        <v>0</v>
      </c>
    </row>
    <row r="23" spans="1:9" x14ac:dyDescent="0.25">
      <c r="A23" s="12"/>
      <c r="B23" s="12"/>
      <c r="C23" s="12"/>
      <c r="D23" s="11"/>
      <c r="E23" s="32"/>
      <c r="F23" s="15"/>
      <c r="G23" s="15"/>
    </row>
    <row r="24" spans="1:9" x14ac:dyDescent="0.25">
      <c r="A24" s="42" t="s">
        <v>21</v>
      </c>
      <c r="B24" s="42"/>
      <c r="C24" s="42"/>
      <c r="D24" s="35">
        <f>+D22+D18</f>
        <v>0</v>
      </c>
      <c r="E24" s="32"/>
      <c r="F24" s="17">
        <f>F18+F22</f>
        <v>0</v>
      </c>
      <c r="G24" s="17">
        <f>G18+G22</f>
        <v>0</v>
      </c>
    </row>
    <row r="25" spans="1:9" x14ac:dyDescent="0.25">
      <c r="A25" s="32"/>
      <c r="B25" s="32"/>
      <c r="C25" s="32"/>
      <c r="D25" s="31"/>
      <c r="E25" s="32"/>
      <c r="F25" s="34"/>
      <c r="G25" s="34"/>
      <c r="H25" s="22"/>
      <c r="I25" s="22"/>
    </row>
    <row r="26" spans="1:9" x14ac:dyDescent="0.25">
      <c r="A26" s="32"/>
      <c r="B26" s="32"/>
      <c r="C26" s="32"/>
      <c r="D26" s="31"/>
      <c r="E26" s="32"/>
      <c r="F26" s="34"/>
      <c r="G26" s="34"/>
      <c r="H26" s="22"/>
      <c r="I26" s="22"/>
    </row>
    <row r="28" spans="1:9" x14ac:dyDescent="0.25">
      <c r="A28" s="22"/>
      <c r="B28" s="22"/>
      <c r="C28" s="22"/>
    </row>
    <row r="29" spans="1:9" ht="15" customHeight="1" x14ac:dyDescent="0.25">
      <c r="A29" s="80" t="s">
        <v>32</v>
      </c>
      <c r="B29" s="81"/>
      <c r="C29" s="82"/>
      <c r="D29" s="70" t="s">
        <v>30</v>
      </c>
      <c r="E29" s="71"/>
    </row>
    <row r="30" spans="1:9" ht="15.75" x14ac:dyDescent="0.25">
      <c r="A30" s="72" t="s">
        <v>0</v>
      </c>
      <c r="B30" s="74" t="s">
        <v>1</v>
      </c>
      <c r="C30" s="72" t="s">
        <v>2</v>
      </c>
      <c r="D30" s="76" t="s">
        <v>3</v>
      </c>
      <c r="E30" s="77"/>
    </row>
    <row r="31" spans="1:9" ht="31.5" x14ac:dyDescent="0.25">
      <c r="A31" s="73"/>
      <c r="B31" s="75"/>
      <c r="C31" s="73"/>
      <c r="D31" s="39" t="s">
        <v>4</v>
      </c>
      <c r="E31" s="39" t="s">
        <v>5</v>
      </c>
    </row>
    <row r="32" spans="1:9" x14ac:dyDescent="0.25">
      <c r="A32" s="41" t="s">
        <v>29</v>
      </c>
      <c r="B32" s="2">
        <v>1</v>
      </c>
      <c r="C32" s="3">
        <v>26</v>
      </c>
      <c r="D32" s="4">
        <v>0</v>
      </c>
      <c r="E32" s="5">
        <f>IF(D32&gt;=6000,6000,D32)</f>
        <v>0</v>
      </c>
    </row>
    <row r="33" spans="1:7" x14ac:dyDescent="0.25">
      <c r="A33" s="41" t="s">
        <v>29</v>
      </c>
      <c r="B33" s="2">
        <v>9</v>
      </c>
      <c r="C33" s="3">
        <v>26</v>
      </c>
      <c r="D33" s="4">
        <v>0</v>
      </c>
      <c r="E33" s="5">
        <f t="shared" ref="E33:E36" si="1">IF(D33&gt;=6000,6000,D33)</f>
        <v>0</v>
      </c>
    </row>
    <row r="34" spans="1:7" x14ac:dyDescent="0.25">
      <c r="A34" s="41" t="s">
        <v>29</v>
      </c>
      <c r="B34" s="2">
        <v>3</v>
      </c>
      <c r="C34" s="3">
        <v>26</v>
      </c>
      <c r="D34" s="4">
        <v>0</v>
      </c>
      <c r="E34" s="5">
        <f t="shared" si="1"/>
        <v>0</v>
      </c>
    </row>
    <row r="35" spans="1:7" x14ac:dyDescent="0.25">
      <c r="A35" s="41" t="s">
        <v>29</v>
      </c>
      <c r="B35" s="2">
        <v>4</v>
      </c>
      <c r="C35" s="3">
        <v>26</v>
      </c>
      <c r="D35" s="4">
        <v>0</v>
      </c>
      <c r="E35" s="5">
        <f t="shared" si="1"/>
        <v>0</v>
      </c>
    </row>
    <row r="36" spans="1:7" x14ac:dyDescent="0.25">
      <c r="A36" s="1"/>
      <c r="B36" s="2"/>
      <c r="C36" s="3"/>
      <c r="D36" s="4"/>
      <c r="E36" s="5">
        <f t="shared" si="1"/>
        <v>0</v>
      </c>
    </row>
    <row r="37" spans="1:7" x14ac:dyDescent="0.25">
      <c r="A37" s="78" t="s">
        <v>6</v>
      </c>
      <c r="B37" s="79"/>
      <c r="C37" s="6"/>
      <c r="D37" s="4">
        <f>SUM(D32:D36)</f>
        <v>0</v>
      </c>
      <c r="E37" s="4">
        <f>SUM(E32:E36)</f>
        <v>0</v>
      </c>
    </row>
    <row r="38" spans="1:7" x14ac:dyDescent="0.25">
      <c r="A38" s="24"/>
      <c r="B38" s="25"/>
      <c r="C38" s="26"/>
      <c r="D38" s="26"/>
      <c r="E38" s="27"/>
    </row>
    <row r="39" spans="1:7" x14ac:dyDescent="0.25">
      <c r="A39" s="36" t="s">
        <v>7</v>
      </c>
      <c r="B39" s="37" t="s">
        <v>8</v>
      </c>
      <c r="C39" s="36" t="s">
        <v>9</v>
      </c>
      <c r="D39" s="36" t="s">
        <v>10</v>
      </c>
      <c r="E39" s="27"/>
      <c r="F39" s="19" t="s">
        <v>22</v>
      </c>
      <c r="G39" s="19" t="s">
        <v>23</v>
      </c>
    </row>
    <row r="40" spans="1:7" ht="18.75" x14ac:dyDescent="0.25">
      <c r="A40" s="7" t="s">
        <v>11</v>
      </c>
      <c r="B40" s="8">
        <f>+D37</f>
        <v>0</v>
      </c>
      <c r="C40" s="9">
        <v>6.4000000000000001E-2</v>
      </c>
      <c r="D40" s="5">
        <f>+B40*C40</f>
        <v>0</v>
      </c>
      <c r="E40" s="27"/>
      <c r="F40" s="14">
        <f>B40*6.4%</f>
        <v>0</v>
      </c>
      <c r="G40" s="14">
        <f>B40*0</f>
        <v>0</v>
      </c>
    </row>
    <row r="41" spans="1:7" ht="18.75" x14ac:dyDescent="0.25">
      <c r="A41" s="7" t="s">
        <v>12</v>
      </c>
      <c r="B41" s="8">
        <f>+E37</f>
        <v>0</v>
      </c>
      <c r="C41" s="9">
        <v>0.1346</v>
      </c>
      <c r="D41" s="5">
        <f>+B41*C41</f>
        <v>0</v>
      </c>
      <c r="E41" s="26"/>
      <c r="F41" s="14">
        <f>B41*8.98%</f>
        <v>0</v>
      </c>
      <c r="G41" s="14">
        <f>B41*4.48%</f>
        <v>0</v>
      </c>
    </row>
    <row r="42" spans="1:7" x14ac:dyDescent="0.25">
      <c r="A42" s="57" t="s">
        <v>13</v>
      </c>
      <c r="B42" s="58"/>
      <c r="C42" s="59"/>
      <c r="D42" s="5">
        <f>+D40+D41</f>
        <v>0</v>
      </c>
      <c r="E42" s="26" t="s">
        <v>14</v>
      </c>
      <c r="F42" s="16">
        <f>F40+F41</f>
        <v>0</v>
      </c>
      <c r="G42" s="16">
        <f>G40+G41</f>
        <v>0</v>
      </c>
    </row>
    <row r="43" spans="1:7" x14ac:dyDescent="0.25">
      <c r="A43" s="10" t="s">
        <v>15</v>
      </c>
      <c r="B43" s="8">
        <f>+D37</f>
        <v>0</v>
      </c>
      <c r="C43" s="9">
        <v>1.6E-2</v>
      </c>
      <c r="D43" s="5">
        <f>+B43*C43</f>
        <v>0</v>
      </c>
      <c r="E43" s="26"/>
      <c r="F43" s="14">
        <f>B43*1.6%</f>
        <v>0</v>
      </c>
      <c r="G43" s="14">
        <f>B43*0</f>
        <v>0</v>
      </c>
    </row>
    <row r="44" spans="1:7" x14ac:dyDescent="0.25">
      <c r="A44" s="57" t="s">
        <v>16</v>
      </c>
      <c r="B44" s="58"/>
      <c r="C44" s="59"/>
      <c r="D44" s="5">
        <f>+D43</f>
        <v>0</v>
      </c>
      <c r="E44" s="26" t="s">
        <v>14</v>
      </c>
      <c r="F44" s="16">
        <f>F43</f>
        <v>0</v>
      </c>
      <c r="G44" s="16">
        <f>G43</f>
        <v>0</v>
      </c>
    </row>
    <row r="45" spans="1:7" x14ac:dyDescent="0.25">
      <c r="A45" s="28"/>
      <c r="B45" s="29"/>
      <c r="C45" s="30"/>
      <c r="D45" s="31"/>
      <c r="E45" s="32"/>
      <c r="F45" s="15"/>
      <c r="G45" s="15"/>
    </row>
    <row r="46" spans="1:7" x14ac:dyDescent="0.25">
      <c r="A46" s="57" t="s">
        <v>17</v>
      </c>
      <c r="B46" s="58"/>
      <c r="C46" s="59"/>
      <c r="D46" s="5">
        <f>+D42+D44</f>
        <v>0</v>
      </c>
      <c r="E46" s="32"/>
      <c r="F46" s="38">
        <f>F42+F44</f>
        <v>0</v>
      </c>
      <c r="G46" s="38">
        <f>G42+G44</f>
        <v>0</v>
      </c>
    </row>
    <row r="47" spans="1:7" x14ac:dyDescent="0.25">
      <c r="A47" s="28"/>
      <c r="B47" s="29"/>
      <c r="C47" s="30"/>
      <c r="D47" s="31"/>
      <c r="E47" s="32"/>
      <c r="F47" s="33"/>
      <c r="G47" s="33"/>
    </row>
    <row r="48" spans="1:7" x14ac:dyDescent="0.25">
      <c r="A48" s="10" t="s">
        <v>18</v>
      </c>
      <c r="B48" s="8">
        <f>+D37</f>
        <v>0</v>
      </c>
      <c r="C48" s="9">
        <v>1.8499999999999999E-2</v>
      </c>
      <c r="D48" s="5">
        <f>+B48*C48</f>
        <v>0</v>
      </c>
      <c r="E48" s="26"/>
      <c r="F48" s="50">
        <f>B48*4.11%</f>
        <v>0</v>
      </c>
      <c r="G48" s="50">
        <f>B48*2.26%</f>
        <v>0</v>
      </c>
    </row>
    <row r="49" spans="1:8" x14ac:dyDescent="0.25">
      <c r="A49" s="10" t="s">
        <v>19</v>
      </c>
      <c r="B49" s="8">
        <f>+D37</f>
        <v>0</v>
      </c>
      <c r="C49" s="9">
        <v>4.5199999999999997E-2</v>
      </c>
      <c r="D49" s="5">
        <f>+B49*C49</f>
        <v>0</v>
      </c>
      <c r="E49" s="26"/>
      <c r="F49" s="51"/>
      <c r="G49" s="51"/>
    </row>
    <row r="50" spans="1:8" x14ac:dyDescent="0.25">
      <c r="A50" s="57" t="s">
        <v>20</v>
      </c>
      <c r="B50" s="58"/>
      <c r="C50" s="59"/>
      <c r="D50" s="5">
        <f>SUM(D48:D49)</f>
        <v>0</v>
      </c>
      <c r="E50" s="26" t="s">
        <v>14</v>
      </c>
      <c r="F50" s="16">
        <f>F48</f>
        <v>0</v>
      </c>
      <c r="G50" s="16">
        <f>G48</f>
        <v>0</v>
      </c>
    </row>
    <row r="51" spans="1:8" x14ac:dyDescent="0.25">
      <c r="A51" s="12"/>
      <c r="B51" s="12"/>
      <c r="C51" s="12"/>
      <c r="D51" s="11"/>
      <c r="E51" s="32"/>
      <c r="F51" s="15"/>
      <c r="G51" s="15"/>
    </row>
    <row r="52" spans="1:8" x14ac:dyDescent="0.25">
      <c r="A52" s="57" t="s">
        <v>21</v>
      </c>
      <c r="B52" s="58"/>
      <c r="C52" s="59"/>
      <c r="D52" s="35">
        <f>+D50+D46</f>
        <v>0</v>
      </c>
      <c r="E52" s="32"/>
      <c r="F52" s="17">
        <f>F46+F50</f>
        <v>0</v>
      </c>
      <c r="G52" s="17">
        <f>G46+G50</f>
        <v>0</v>
      </c>
    </row>
    <row r="53" spans="1:8" ht="15.75" thickBot="1" x14ac:dyDescent="0.3">
      <c r="A53" s="32"/>
      <c r="B53" s="32"/>
      <c r="C53" s="32"/>
      <c r="D53" s="31"/>
      <c r="E53" s="32"/>
      <c r="F53" s="34"/>
      <c r="G53" s="34"/>
      <c r="H53" s="22"/>
    </row>
    <row r="54" spans="1:8" ht="15.75" thickBot="1" x14ac:dyDescent="0.3">
      <c r="A54" s="68" t="s">
        <v>28</v>
      </c>
      <c r="B54" s="69"/>
      <c r="C54" s="69"/>
      <c r="D54" s="40">
        <f>G52+D24</f>
        <v>0</v>
      </c>
      <c r="E54" s="32"/>
      <c r="F54" s="34"/>
      <c r="G54" s="34"/>
      <c r="H54" s="22"/>
    </row>
    <row r="55" spans="1:8" x14ac:dyDescent="0.25">
      <c r="A55" s="32"/>
      <c r="B55" s="32"/>
      <c r="C55" s="32"/>
      <c r="D55" s="31"/>
      <c r="E55" s="32"/>
      <c r="F55" s="34"/>
      <c r="G55" s="34"/>
      <c r="H55" s="22"/>
    </row>
    <row r="56" spans="1:8" x14ac:dyDescent="0.25">
      <c r="A56" s="32"/>
      <c r="B56" s="32"/>
      <c r="C56" s="32"/>
      <c r="D56" s="31"/>
      <c r="E56" s="32"/>
      <c r="F56" s="34"/>
      <c r="G56" s="34"/>
      <c r="H56" s="22"/>
    </row>
    <row r="57" spans="1:8" ht="21" x14ac:dyDescent="0.35">
      <c r="B57" s="60" t="s">
        <v>24</v>
      </c>
      <c r="C57" s="61"/>
      <c r="E57" s="22"/>
      <c r="F57" s="22"/>
      <c r="G57" s="22"/>
      <c r="H57" s="22"/>
    </row>
    <row r="58" spans="1:8" ht="18.75" x14ac:dyDescent="0.3">
      <c r="A58" s="20" t="s">
        <v>26</v>
      </c>
      <c r="B58" s="18">
        <v>0.03</v>
      </c>
      <c r="C58" s="13">
        <f>D46*B58</f>
        <v>0</v>
      </c>
      <c r="E58" s="22"/>
      <c r="F58" s="22"/>
      <c r="G58" s="22"/>
      <c r="H58" s="22"/>
    </row>
    <row r="59" spans="1:8" ht="18.75" x14ac:dyDescent="0.3">
      <c r="A59" s="20" t="s">
        <v>27</v>
      </c>
      <c r="B59" s="18">
        <v>0.01</v>
      </c>
      <c r="C59" s="13">
        <f>B59*D50</f>
        <v>0</v>
      </c>
      <c r="E59" s="22"/>
      <c r="F59" s="22"/>
      <c r="G59" s="22"/>
      <c r="H59" s="22"/>
    </row>
    <row r="60" spans="1:8" ht="15.75" thickBot="1" x14ac:dyDescent="0.3"/>
    <row r="61" spans="1:8" ht="27.75" customHeight="1" x14ac:dyDescent="0.25">
      <c r="B61" s="62" t="s">
        <v>25</v>
      </c>
      <c r="C61" s="63"/>
      <c r="D61" s="63"/>
      <c r="E61" s="63"/>
      <c r="F61" s="64"/>
    </row>
    <row r="62" spans="1:8" ht="45.75" customHeight="1" thickBot="1" x14ac:dyDescent="0.3">
      <c r="B62" s="65"/>
      <c r="C62" s="66"/>
      <c r="D62" s="66"/>
      <c r="E62" s="66"/>
      <c r="F62" s="67"/>
    </row>
  </sheetData>
  <mergeCells count="31">
    <mergeCell ref="A9:B9"/>
    <mergeCell ref="A14:C14"/>
    <mergeCell ref="A16:C16"/>
    <mergeCell ref="A18:C18"/>
    <mergeCell ref="D3:E3"/>
    <mergeCell ref="A4:A5"/>
    <mergeCell ref="B4:B5"/>
    <mergeCell ref="C4:C5"/>
    <mergeCell ref="D4:E4"/>
    <mergeCell ref="A3:C3"/>
    <mergeCell ref="F20:F21"/>
    <mergeCell ref="G20:G21"/>
    <mergeCell ref="G48:G49"/>
    <mergeCell ref="A24:C24"/>
    <mergeCell ref="D29:E29"/>
    <mergeCell ref="A30:A31"/>
    <mergeCell ref="B30:B31"/>
    <mergeCell ref="C30:C31"/>
    <mergeCell ref="D30:E30"/>
    <mergeCell ref="A37:B37"/>
    <mergeCell ref="A42:C42"/>
    <mergeCell ref="A44:C44"/>
    <mergeCell ref="A46:C46"/>
    <mergeCell ref="F48:F49"/>
    <mergeCell ref="A22:C22"/>
    <mergeCell ref="A29:C29"/>
    <mergeCell ref="A50:C50"/>
    <mergeCell ref="A52:C52"/>
    <mergeCell ref="B57:C57"/>
    <mergeCell ref="B61:F62"/>
    <mergeCell ref="A54:C5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Mois #</vt:lpstr>
      <vt:lpstr>Mois (Avec TAHFIZ)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2022-02-17T07:35:20Z</dcterms:modified>
</cp:coreProperties>
</file>